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2390" windowHeight="8190" activeTab="0"/>
  </bookViews>
  <sheets>
    <sheet name="VALORI CONTRACT" sheetId="1" r:id="rId1"/>
  </sheets>
  <definedNames>
    <definedName name="Excel_BuiltIn_Print_Area_1_1">'VALORI CONTRACT'!$A$1:$B$30</definedName>
    <definedName name="Excel_BuiltIn_Print_Area_1_11">'VALORI CONTRACT'!$A$1:$B$30</definedName>
    <definedName name="Excel_BuiltIn_Print_Area_1_1_1">'VALORI CONTRACT'!$A$1:$B$30</definedName>
    <definedName name="_xlnm.Print_Area" localSheetId="0">'VALORI CONTRACT'!$A$1:$P$38</definedName>
    <definedName name="_xlnm.Print_Titles" localSheetId="0">'VALORI CONTRACT'!$5:$5</definedName>
    <definedName name="SUMA">'VALORI CONTRACT'!#REF!</definedName>
  </definedNames>
  <calcPr fullCalcOnLoad="1"/>
</workbook>
</file>

<file path=xl/sharedStrings.xml><?xml version="1.0" encoding="utf-8"?>
<sst xmlns="http://schemas.openxmlformats.org/spreadsheetml/2006/main" count="87" uniqueCount="67">
  <si>
    <t>Nr. crt.</t>
  </si>
  <si>
    <t>DENUMIRE FURNIZOR</t>
  </si>
  <si>
    <t>TOTAL</t>
  </si>
  <si>
    <t>SC HIPERDIA SA</t>
  </si>
  <si>
    <t>SC CENTRUL MEDICAL SFANTA MARIA SRL</t>
  </si>
  <si>
    <t>SC NEURORAD SRL</t>
  </si>
  <si>
    <t>SC CLINICAL IMAGE SRL</t>
  </si>
  <si>
    <t>SC RMN DETECT SRL</t>
  </si>
  <si>
    <t>SC SI-DI GRUP SRL</t>
  </si>
  <si>
    <t>SPITALUL MUNICIPAL TIMISOARA</t>
  </si>
  <si>
    <t>SPITALUL CLINIC DE URGENTA PENTRU COPII LOUIS TURCANU</t>
  </si>
  <si>
    <t>SPITALUL KARL DIEL JIMBOLIA</t>
  </si>
  <si>
    <t>SPITALUL MUNICIPAL LUGOJ</t>
  </si>
  <si>
    <t>SPITALUL SANNICOLAU MARE</t>
  </si>
  <si>
    <t>SC SELFMED CLINIQUE SRL</t>
  </si>
  <si>
    <t>ASOCIATIA ONCOHELP</t>
  </si>
  <si>
    <t>SPITALUL CLINIC JUDETEAN TIMISOARA</t>
  </si>
  <si>
    <t>SCINTIGRAFIE</t>
  </si>
  <si>
    <t>SC MED LIFE SA</t>
  </si>
  <si>
    <t>IMAGISTICA MEDICALA (RMN, CT, RADIOLOGIE, SCINTIGRAFIE)</t>
  </si>
  <si>
    <t>Nr. Contract</t>
  </si>
  <si>
    <t>III/39</t>
  </si>
  <si>
    <t>III/20</t>
  </si>
  <si>
    <t>III/38</t>
  </si>
  <si>
    <t>III/36</t>
  </si>
  <si>
    <t>III/35</t>
  </si>
  <si>
    <t>III/37</t>
  </si>
  <si>
    <t>III/21</t>
  </si>
  <si>
    <t>III/10</t>
  </si>
  <si>
    <t>III/32</t>
  </si>
  <si>
    <t>III/03</t>
  </si>
  <si>
    <t>III/34</t>
  </si>
  <si>
    <t>III/30</t>
  </si>
  <si>
    <t>III/17</t>
  </si>
  <si>
    <t>III/11</t>
  </si>
  <si>
    <t>III/07</t>
  </si>
  <si>
    <t>III/23</t>
  </si>
  <si>
    <t>III/31</t>
  </si>
  <si>
    <t>III/04</t>
  </si>
  <si>
    <t>SC MEDICI'S SRL</t>
  </si>
  <si>
    <t>SCM NEUROMED-PUNCT DE LUCRU 16 DECEMBRIE</t>
  </si>
  <si>
    <t>SC BIRSASTEANU IMAGING SOLUTIONS SRL</t>
  </si>
  <si>
    <t>III/09</t>
  </si>
  <si>
    <t>SC CENTRUL DE RADIOIMAGISTICA BIRSASTEANU SRL-PUNCT DE LUCRU TIMISOARA, STR. STAN VIDRIGHIN</t>
  </si>
  <si>
    <t>SC CENTRUL MEDICAL ORTHOPEDICS SRL</t>
  </si>
  <si>
    <t>SC MATERNA CARE SRL</t>
  </si>
  <si>
    <t>III/41</t>
  </si>
  <si>
    <t>III/42</t>
  </si>
  <si>
    <t>SCM NEUROMED-PUNCT DE LUCRU B-DUL L.REBREANU</t>
  </si>
  <si>
    <t>SPITALUL CLINIC DE BOLI INFECTIOASE SI PNEUMOFTIZIOLOGIE DR.VICTOR BABAES TIMISOARA</t>
  </si>
  <si>
    <t>III/15</t>
  </si>
  <si>
    <t>SC CENTRUL DE RADIOIMAGISTICA BIRSASTEANU SRL-PUNCT DE LUCRU LUGOJ</t>
  </si>
  <si>
    <t>SC CENTRUL DE RADIOIMAGISTICA BIRSASTEANU SRL-PUNCT DE LUCRU SANNICOLAU</t>
  </si>
  <si>
    <t>SITUATIA VALORILOR DE CONTRACT 2022</t>
  </si>
  <si>
    <t>TOTAL TRIM.I 2022</t>
  </si>
  <si>
    <t>TOTAL 2022</t>
  </si>
  <si>
    <t>MONITORIZARE DECEMBRIE 2021</t>
  </si>
  <si>
    <t>TOTAL TRIM.I 2022 CU MONITORIZARE</t>
  </si>
  <si>
    <t>TOTAL 2022 MONITORIZARE</t>
  </si>
  <si>
    <t>TOTAL 2022 CU MONITORIZARE</t>
  </si>
  <si>
    <t>IANUARIE 2022</t>
  </si>
  <si>
    <t xml:space="preserve">FEBRUARIE 2022 </t>
  </si>
  <si>
    <t>MONITORIZARE IANUARIE 2022</t>
  </si>
  <si>
    <t xml:space="preserve">MARTIE 2022 </t>
  </si>
  <si>
    <t>MONITORIZARE FEBRUARIE 2022</t>
  </si>
  <si>
    <t>APRILIE 2022</t>
  </si>
  <si>
    <t>TOTAL TRIM.II 2022</t>
  </si>
</sst>
</file>

<file path=xl/styles.xml><?xml version="1.0" encoding="utf-8"?>
<styleSheet xmlns="http://schemas.openxmlformats.org/spreadsheetml/2006/main">
  <numFmts count="2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0.0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49">
    <font>
      <sz val="10"/>
      <name val="Arial"/>
      <family val="2"/>
    </font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0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2" fillId="29" borderId="1" applyNumberFormat="0" applyAlignment="0" applyProtection="0"/>
    <xf numFmtId="0" fontId="43" fillId="0" borderId="6" applyNumberFormat="0" applyFill="0" applyAlignment="0" applyProtection="0"/>
    <xf numFmtId="0" fontId="44" fillId="30" borderId="0" applyNumberFormat="0" applyBorder="0" applyAlignment="0" applyProtection="0"/>
    <xf numFmtId="0" fontId="0" fillId="31" borderId="7" applyNumberFormat="0" applyFont="0" applyAlignment="0" applyProtection="0"/>
    <xf numFmtId="0" fontId="45" fillId="26" borderId="8" applyNumberFormat="0" applyAlignment="0" applyProtection="0"/>
    <xf numFmtId="9" fontId="0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0" fillId="0" borderId="0" xfId="0" applyFill="1" applyAlignment="1">
      <alignment/>
    </xf>
    <xf numFmtId="49" fontId="11" fillId="0" borderId="11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4" fontId="4" fillId="0" borderId="11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3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/>
    </xf>
    <xf numFmtId="0" fontId="7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vertical="center" wrapText="1"/>
    </xf>
    <xf numFmtId="2" fontId="5" fillId="0" borderId="11" xfId="0" applyNumberFormat="1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vertical="center"/>
    </xf>
    <xf numFmtId="0" fontId="12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2" fontId="5" fillId="0" borderId="15" xfId="0" applyNumberFormat="1" applyFont="1" applyFill="1" applyBorder="1" applyAlignment="1">
      <alignment horizontal="left" vertical="center" wrapText="1"/>
    </xf>
    <xf numFmtId="4" fontId="0" fillId="0" borderId="0" xfId="0" applyNumberFormat="1" applyFill="1" applyAlignment="1">
      <alignment/>
    </xf>
    <xf numFmtId="0" fontId="5" fillId="0" borderId="10" xfId="0" applyFont="1" applyFill="1" applyBorder="1" applyAlignment="1">
      <alignment wrapText="1"/>
    </xf>
    <xf numFmtId="2" fontId="5" fillId="0" borderId="10" xfId="0" applyNumberFormat="1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2" fontId="5" fillId="0" borderId="15" xfId="0" applyNumberFormat="1" applyFont="1" applyFill="1" applyBorder="1" applyAlignment="1">
      <alignment wrapText="1"/>
    </xf>
    <xf numFmtId="0" fontId="2" fillId="0" borderId="13" xfId="0" applyFont="1" applyFill="1" applyBorder="1" applyAlignment="1">
      <alignment horizontal="center" wrapText="1"/>
    </xf>
    <xf numFmtId="4" fontId="12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6" fillId="0" borderId="0" xfId="0" applyFont="1" applyFill="1" applyAlignment="1">
      <alignment/>
    </xf>
    <xf numFmtId="4" fontId="14" fillId="0" borderId="11" xfId="0" applyNumberFormat="1" applyFont="1" applyFill="1" applyBorder="1" applyAlignment="1">
      <alignment horizontal="center" vertical="center" wrapText="1"/>
    </xf>
    <xf numFmtId="2" fontId="5" fillId="0" borderId="0" xfId="0" applyNumberFormat="1" applyFont="1" applyFill="1" applyBorder="1" applyAlignment="1">
      <alignment wrapText="1"/>
    </xf>
    <xf numFmtId="4" fontId="0" fillId="0" borderId="0" xfId="0" applyNumberFormat="1" applyFont="1" applyFill="1" applyAlignment="1">
      <alignment/>
    </xf>
    <xf numFmtId="2" fontId="5" fillId="0" borderId="11" xfId="0" applyNumberFormat="1" applyFont="1" applyFill="1" applyBorder="1" applyAlignment="1">
      <alignment wrapText="1"/>
    </xf>
    <xf numFmtId="2" fontId="5" fillId="0" borderId="16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2" fontId="5" fillId="0" borderId="11" xfId="0" applyNumberFormat="1" applyFont="1" applyFill="1" applyBorder="1" applyAlignment="1">
      <alignment wrapText="1"/>
    </xf>
    <xf numFmtId="2" fontId="5" fillId="0" borderId="17" xfId="0" applyNumberFormat="1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38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36" sqref="A36:IV37"/>
    </sheetView>
  </sheetViews>
  <sheetFormatPr defaultColWidth="9.140625" defaultRowHeight="12.75"/>
  <cols>
    <col min="1" max="1" width="8.00390625" style="5" customWidth="1"/>
    <col min="2" max="2" width="47.421875" style="5" customWidth="1"/>
    <col min="3" max="3" width="16.8515625" style="5" customWidth="1"/>
    <col min="4" max="9" width="19.28125" style="34" customWidth="1"/>
    <col min="10" max="14" width="20.8515625" style="5" customWidth="1"/>
    <col min="15" max="15" width="19.28125" style="27" customWidth="1"/>
    <col min="16" max="16" width="20.8515625" style="27" customWidth="1"/>
    <col min="17" max="17" width="13.8515625" style="5" customWidth="1"/>
    <col min="18" max="18" width="14.28125" style="5" customWidth="1"/>
    <col min="19" max="19" width="14.28125" style="5" bestFit="1" customWidth="1"/>
    <col min="20" max="16384" width="9.140625" style="5" customWidth="1"/>
  </cols>
  <sheetData>
    <row r="1" ht="18" customHeight="1"/>
    <row r="2" spans="1:16" s="11" customFormat="1" ht="25.5" customHeight="1">
      <c r="A2" s="12"/>
      <c r="B2" s="37" t="s">
        <v>53</v>
      </c>
      <c r="C2" s="35"/>
      <c r="D2" s="36"/>
      <c r="E2" s="36"/>
      <c r="F2" s="36"/>
      <c r="G2" s="36"/>
      <c r="H2" s="36"/>
      <c r="I2" s="36"/>
      <c r="N2" s="5"/>
      <c r="O2" s="40"/>
      <c r="P2" s="40"/>
    </row>
    <row r="3" spans="1:14" ht="22.5" customHeight="1">
      <c r="A3" s="12"/>
      <c r="B3" s="8" t="s">
        <v>19</v>
      </c>
      <c r="C3" s="8"/>
      <c r="D3" s="8"/>
      <c r="E3" s="8"/>
      <c r="F3" s="8"/>
      <c r="G3" s="8"/>
      <c r="H3" s="8"/>
      <c r="I3" s="8"/>
      <c r="J3" s="4"/>
      <c r="K3" s="4"/>
      <c r="L3" s="4"/>
      <c r="M3" s="4"/>
      <c r="N3" s="4"/>
    </row>
    <row r="4" spans="1:14" ht="23.25" customHeight="1">
      <c r="A4" s="12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6" ht="103.5" customHeight="1">
      <c r="A5" s="13" t="s">
        <v>0</v>
      </c>
      <c r="B5" s="3" t="s">
        <v>1</v>
      </c>
      <c r="C5" s="19" t="s">
        <v>20</v>
      </c>
      <c r="D5" s="6" t="s">
        <v>60</v>
      </c>
      <c r="E5" s="6" t="s">
        <v>56</v>
      </c>
      <c r="F5" s="6" t="s">
        <v>61</v>
      </c>
      <c r="G5" s="6" t="s">
        <v>62</v>
      </c>
      <c r="H5" s="6" t="s">
        <v>63</v>
      </c>
      <c r="I5" s="6" t="s">
        <v>64</v>
      </c>
      <c r="J5" s="6" t="s">
        <v>54</v>
      </c>
      <c r="K5" s="6" t="s">
        <v>57</v>
      </c>
      <c r="L5" s="6" t="s">
        <v>65</v>
      </c>
      <c r="M5" s="6" t="s">
        <v>66</v>
      </c>
      <c r="N5" s="6" t="s">
        <v>55</v>
      </c>
      <c r="O5" s="6" t="s">
        <v>58</v>
      </c>
      <c r="P5" s="6" t="s">
        <v>59</v>
      </c>
    </row>
    <row r="6" spans="1:16" ht="39.75" customHeight="1">
      <c r="A6" s="32">
        <v>1</v>
      </c>
      <c r="B6" s="28" t="s">
        <v>7</v>
      </c>
      <c r="C6" s="20" t="s">
        <v>30</v>
      </c>
      <c r="D6" s="38">
        <v>40500</v>
      </c>
      <c r="E6" s="38">
        <v>0</v>
      </c>
      <c r="F6" s="38">
        <v>50850</v>
      </c>
      <c r="G6" s="38">
        <v>0</v>
      </c>
      <c r="H6" s="38">
        <v>49050</v>
      </c>
      <c r="I6" s="38">
        <v>0</v>
      </c>
      <c r="J6" s="38">
        <f aca="true" t="shared" si="0" ref="J6:J29">H6+F6+D6</f>
        <v>140400</v>
      </c>
      <c r="K6" s="38">
        <f aca="true" t="shared" si="1" ref="K6:K29">E6+J6+G6+I6</f>
        <v>140400</v>
      </c>
      <c r="L6" s="38">
        <v>44550</v>
      </c>
      <c r="M6" s="38">
        <f>L6</f>
        <v>44550</v>
      </c>
      <c r="N6" s="38">
        <f>J6+M6</f>
        <v>184950</v>
      </c>
      <c r="O6" s="38">
        <f aca="true" t="shared" si="2" ref="O6:O29">E6+G6+I6</f>
        <v>0</v>
      </c>
      <c r="P6" s="38">
        <f>N6+O6</f>
        <v>184950</v>
      </c>
    </row>
    <row r="7" spans="1:16" ht="39.75" customHeight="1">
      <c r="A7" s="32">
        <v>2</v>
      </c>
      <c r="B7" s="28" t="s">
        <v>40</v>
      </c>
      <c r="C7" s="20" t="s">
        <v>38</v>
      </c>
      <c r="D7" s="38">
        <v>189380</v>
      </c>
      <c r="E7" s="38">
        <v>103032.21</v>
      </c>
      <c r="F7" s="38">
        <v>234857.79</v>
      </c>
      <c r="G7" s="38">
        <v>174565</v>
      </c>
      <c r="H7" s="38">
        <v>225575</v>
      </c>
      <c r="I7" s="38">
        <v>161732.21</v>
      </c>
      <c r="J7" s="38">
        <f t="shared" si="0"/>
        <v>649812.79</v>
      </c>
      <c r="K7" s="38">
        <f t="shared" si="1"/>
        <v>1089142.21</v>
      </c>
      <c r="L7" s="38">
        <v>204482.78999999998</v>
      </c>
      <c r="M7" s="38">
        <f aca="true" t="shared" si="3" ref="M7:M29">L7</f>
        <v>204482.78999999998</v>
      </c>
      <c r="N7" s="38">
        <f aca="true" t="shared" si="4" ref="N7:N29">J7+M7</f>
        <v>854295.5800000001</v>
      </c>
      <c r="O7" s="38">
        <f t="shared" si="2"/>
        <v>439329.42000000004</v>
      </c>
      <c r="P7" s="38">
        <f aca="true" t="shared" si="5" ref="P7:P29">N7+O7</f>
        <v>1293625</v>
      </c>
    </row>
    <row r="8" spans="1:16" ht="39.75" customHeight="1">
      <c r="A8" s="32">
        <v>2</v>
      </c>
      <c r="B8" s="28" t="s">
        <v>48</v>
      </c>
      <c r="C8" s="20" t="s">
        <v>38</v>
      </c>
      <c r="D8" s="38">
        <v>15408</v>
      </c>
      <c r="E8" s="38">
        <v>0</v>
      </c>
      <c r="F8" s="38">
        <v>16270</v>
      </c>
      <c r="G8" s="38">
        <v>0</v>
      </c>
      <c r="H8" s="38">
        <v>16123</v>
      </c>
      <c r="I8" s="38">
        <v>0</v>
      </c>
      <c r="J8" s="38">
        <f t="shared" si="0"/>
        <v>47801</v>
      </c>
      <c r="K8" s="38">
        <f t="shared" si="1"/>
        <v>47801</v>
      </c>
      <c r="L8" s="38">
        <v>16115</v>
      </c>
      <c r="M8" s="38">
        <f t="shared" si="3"/>
        <v>16115</v>
      </c>
      <c r="N8" s="38">
        <f t="shared" si="4"/>
        <v>63916</v>
      </c>
      <c r="O8" s="38">
        <f t="shared" si="2"/>
        <v>0</v>
      </c>
      <c r="P8" s="38">
        <f t="shared" si="5"/>
        <v>63916</v>
      </c>
    </row>
    <row r="9" spans="1:17" s="34" customFormat="1" ht="39.75" customHeight="1">
      <c r="A9" s="32">
        <v>3</v>
      </c>
      <c r="B9" s="28" t="s">
        <v>3</v>
      </c>
      <c r="C9" s="20" t="s">
        <v>35</v>
      </c>
      <c r="D9" s="38">
        <v>104946</v>
      </c>
      <c r="E9" s="38">
        <v>62202.54</v>
      </c>
      <c r="F9" s="38">
        <v>131576.46</v>
      </c>
      <c r="G9" s="38">
        <v>99751</v>
      </c>
      <c r="H9" s="38">
        <v>126562</v>
      </c>
      <c r="I9" s="38">
        <v>118328.54</v>
      </c>
      <c r="J9" s="38">
        <f t="shared" si="0"/>
        <v>363084.45999999996</v>
      </c>
      <c r="K9" s="38">
        <f t="shared" si="1"/>
        <v>643366.54</v>
      </c>
      <c r="L9" s="38">
        <v>114798.46</v>
      </c>
      <c r="M9" s="38">
        <f t="shared" si="3"/>
        <v>114798.46</v>
      </c>
      <c r="N9" s="38">
        <f t="shared" si="4"/>
        <v>477882.92</v>
      </c>
      <c r="O9" s="38">
        <f t="shared" si="2"/>
        <v>280282.08</v>
      </c>
      <c r="P9" s="38">
        <f t="shared" si="5"/>
        <v>758165</v>
      </c>
      <c r="Q9" s="46"/>
    </row>
    <row r="10" spans="1:17" s="34" customFormat="1" ht="39.75" customHeight="1">
      <c r="A10" s="32">
        <v>4</v>
      </c>
      <c r="B10" s="39" t="s">
        <v>41</v>
      </c>
      <c r="C10" s="21" t="s">
        <v>42</v>
      </c>
      <c r="D10" s="38">
        <v>24625</v>
      </c>
      <c r="E10" s="38">
        <v>0</v>
      </c>
      <c r="F10" s="38">
        <v>27925</v>
      </c>
      <c r="G10" s="38">
        <v>0</v>
      </c>
      <c r="H10" s="38">
        <v>52250</v>
      </c>
      <c r="I10" s="38">
        <v>0</v>
      </c>
      <c r="J10" s="38">
        <f t="shared" si="0"/>
        <v>104800</v>
      </c>
      <c r="K10" s="38">
        <f t="shared" si="1"/>
        <v>104800</v>
      </c>
      <c r="L10" s="38">
        <v>49625</v>
      </c>
      <c r="M10" s="38">
        <f t="shared" si="3"/>
        <v>49625</v>
      </c>
      <c r="N10" s="38">
        <f t="shared" si="4"/>
        <v>154425</v>
      </c>
      <c r="O10" s="38">
        <f t="shared" si="2"/>
        <v>0</v>
      </c>
      <c r="P10" s="38">
        <f t="shared" si="5"/>
        <v>154425</v>
      </c>
      <c r="Q10" s="46"/>
    </row>
    <row r="11" spans="1:17" ht="39.75" customHeight="1">
      <c r="A11" s="32">
        <v>5</v>
      </c>
      <c r="B11" s="28" t="s">
        <v>4</v>
      </c>
      <c r="C11" s="20" t="s">
        <v>28</v>
      </c>
      <c r="D11" s="38">
        <v>51572</v>
      </c>
      <c r="E11" s="38">
        <v>0</v>
      </c>
      <c r="F11" s="38">
        <v>52910</v>
      </c>
      <c r="G11" s="38">
        <v>0</v>
      </c>
      <c r="H11" s="38">
        <v>57705</v>
      </c>
      <c r="I11" s="38">
        <v>0</v>
      </c>
      <c r="J11" s="38">
        <f t="shared" si="0"/>
        <v>162187</v>
      </c>
      <c r="K11" s="38">
        <f t="shared" si="1"/>
        <v>162187</v>
      </c>
      <c r="L11" s="38">
        <v>57678</v>
      </c>
      <c r="M11" s="38">
        <f t="shared" si="3"/>
        <v>57678</v>
      </c>
      <c r="N11" s="38">
        <f t="shared" si="4"/>
        <v>219865</v>
      </c>
      <c r="O11" s="38">
        <f t="shared" si="2"/>
        <v>0</v>
      </c>
      <c r="P11" s="38">
        <f t="shared" si="5"/>
        <v>219865</v>
      </c>
      <c r="Q11" s="46"/>
    </row>
    <row r="12" spans="1:17" s="34" customFormat="1" ht="39.75" customHeight="1">
      <c r="A12" s="32">
        <v>6</v>
      </c>
      <c r="B12" s="29" t="s">
        <v>18</v>
      </c>
      <c r="C12" s="21" t="s">
        <v>34</v>
      </c>
      <c r="D12" s="38">
        <v>84523</v>
      </c>
      <c r="E12" s="38">
        <v>0</v>
      </c>
      <c r="F12" s="38">
        <v>105969</v>
      </c>
      <c r="G12" s="38">
        <v>25649</v>
      </c>
      <c r="H12" s="38">
        <v>105606</v>
      </c>
      <c r="I12" s="38">
        <v>27054</v>
      </c>
      <c r="J12" s="38">
        <f t="shared" si="0"/>
        <v>296098</v>
      </c>
      <c r="K12" s="38">
        <f t="shared" si="1"/>
        <v>348801</v>
      </c>
      <c r="L12" s="38">
        <v>96131</v>
      </c>
      <c r="M12" s="38">
        <f t="shared" si="3"/>
        <v>96131</v>
      </c>
      <c r="N12" s="38">
        <f t="shared" si="4"/>
        <v>392229</v>
      </c>
      <c r="O12" s="38">
        <f t="shared" si="2"/>
        <v>52703</v>
      </c>
      <c r="P12" s="38">
        <f t="shared" si="5"/>
        <v>444932</v>
      </c>
      <c r="Q12" s="46"/>
    </row>
    <row r="13" spans="1:17" s="34" customFormat="1" ht="57.75" customHeight="1">
      <c r="A13" s="32">
        <v>7</v>
      </c>
      <c r="B13" s="29" t="s">
        <v>49</v>
      </c>
      <c r="C13" s="21" t="s">
        <v>50</v>
      </c>
      <c r="D13" s="38">
        <v>90460</v>
      </c>
      <c r="E13" s="38">
        <v>0</v>
      </c>
      <c r="F13" s="38">
        <v>116280</v>
      </c>
      <c r="G13" s="38">
        <v>0</v>
      </c>
      <c r="H13" s="38">
        <v>124525</v>
      </c>
      <c r="I13" s="38">
        <v>8010</v>
      </c>
      <c r="J13" s="38">
        <f t="shared" si="0"/>
        <v>331265</v>
      </c>
      <c r="K13" s="38">
        <f t="shared" si="1"/>
        <v>339275</v>
      </c>
      <c r="L13" s="38">
        <v>114240</v>
      </c>
      <c r="M13" s="38">
        <f t="shared" si="3"/>
        <v>114240</v>
      </c>
      <c r="N13" s="38">
        <f t="shared" si="4"/>
        <v>445505</v>
      </c>
      <c r="O13" s="38">
        <f t="shared" si="2"/>
        <v>8010</v>
      </c>
      <c r="P13" s="38">
        <f t="shared" si="5"/>
        <v>453515</v>
      </c>
      <c r="Q13" s="46"/>
    </row>
    <row r="14" spans="1:17" ht="39.75" customHeight="1">
      <c r="A14" s="32">
        <v>8</v>
      </c>
      <c r="B14" s="28" t="s">
        <v>39</v>
      </c>
      <c r="C14" s="20" t="s">
        <v>33</v>
      </c>
      <c r="D14" s="38">
        <v>15200</v>
      </c>
      <c r="E14" s="38">
        <v>0</v>
      </c>
      <c r="F14" s="38">
        <v>17425</v>
      </c>
      <c r="G14" s="38">
        <v>0</v>
      </c>
      <c r="H14" s="38">
        <v>27163</v>
      </c>
      <c r="I14" s="38">
        <v>0</v>
      </c>
      <c r="J14" s="38">
        <f t="shared" si="0"/>
        <v>59788</v>
      </c>
      <c r="K14" s="38">
        <f t="shared" si="1"/>
        <v>59788</v>
      </c>
      <c r="L14" s="38">
        <v>27149</v>
      </c>
      <c r="M14" s="38">
        <f t="shared" si="3"/>
        <v>27149</v>
      </c>
      <c r="N14" s="38">
        <f t="shared" si="4"/>
        <v>86937</v>
      </c>
      <c r="O14" s="38">
        <f t="shared" si="2"/>
        <v>0</v>
      </c>
      <c r="P14" s="38">
        <f t="shared" si="5"/>
        <v>86937</v>
      </c>
      <c r="Q14" s="46"/>
    </row>
    <row r="15" spans="1:17" ht="39.75" customHeight="1">
      <c r="A15" s="32">
        <v>9</v>
      </c>
      <c r="B15" s="29" t="s">
        <v>13</v>
      </c>
      <c r="C15" s="21" t="s">
        <v>22</v>
      </c>
      <c r="D15" s="38">
        <v>8734</v>
      </c>
      <c r="E15" s="38">
        <v>0</v>
      </c>
      <c r="F15" s="38">
        <v>10338</v>
      </c>
      <c r="G15" s="38">
        <v>0</v>
      </c>
      <c r="H15" s="38">
        <v>26860</v>
      </c>
      <c r="I15" s="38">
        <v>0</v>
      </c>
      <c r="J15" s="38">
        <f t="shared" si="0"/>
        <v>45932</v>
      </c>
      <c r="K15" s="38">
        <f t="shared" si="1"/>
        <v>45932</v>
      </c>
      <c r="L15" s="38">
        <v>26845</v>
      </c>
      <c r="M15" s="38">
        <f t="shared" si="3"/>
        <v>26845</v>
      </c>
      <c r="N15" s="38">
        <f t="shared" si="4"/>
        <v>72777</v>
      </c>
      <c r="O15" s="38">
        <f t="shared" si="2"/>
        <v>0</v>
      </c>
      <c r="P15" s="38">
        <f t="shared" si="5"/>
        <v>72777</v>
      </c>
      <c r="Q15" s="46"/>
    </row>
    <row r="16" spans="1:17" ht="39.75" customHeight="1">
      <c r="A16" s="32">
        <v>10</v>
      </c>
      <c r="B16" s="28" t="s">
        <v>8</v>
      </c>
      <c r="C16" s="20" t="s">
        <v>27</v>
      </c>
      <c r="D16" s="38">
        <v>34044</v>
      </c>
      <c r="E16" s="38">
        <v>0</v>
      </c>
      <c r="F16" s="38">
        <v>39733</v>
      </c>
      <c r="G16" s="38">
        <v>0</v>
      </c>
      <c r="H16" s="38">
        <v>42264</v>
      </c>
      <c r="I16" s="38">
        <v>0</v>
      </c>
      <c r="J16" s="38">
        <f t="shared" si="0"/>
        <v>116041</v>
      </c>
      <c r="K16" s="38">
        <f t="shared" si="1"/>
        <v>116041</v>
      </c>
      <c r="L16" s="38">
        <v>42278</v>
      </c>
      <c r="M16" s="38">
        <f t="shared" si="3"/>
        <v>42278</v>
      </c>
      <c r="N16" s="38">
        <f t="shared" si="4"/>
        <v>158319</v>
      </c>
      <c r="O16" s="38">
        <f t="shared" si="2"/>
        <v>0</v>
      </c>
      <c r="P16" s="38">
        <f t="shared" si="5"/>
        <v>158319</v>
      </c>
      <c r="Q16" s="46"/>
    </row>
    <row r="17" spans="1:17" ht="39.75" customHeight="1">
      <c r="A17" s="32">
        <v>11</v>
      </c>
      <c r="B17" s="43" t="s">
        <v>6</v>
      </c>
      <c r="C17" s="20" t="s">
        <v>36</v>
      </c>
      <c r="D17" s="38">
        <v>89780</v>
      </c>
      <c r="E17" s="38">
        <v>7437.76</v>
      </c>
      <c r="F17" s="38">
        <v>112552.24</v>
      </c>
      <c r="G17" s="38">
        <v>12000</v>
      </c>
      <c r="H17" s="38">
        <v>108170</v>
      </c>
      <c r="I17" s="38">
        <v>18027.76</v>
      </c>
      <c r="J17" s="38">
        <f t="shared" si="0"/>
        <v>310502.24</v>
      </c>
      <c r="K17" s="38">
        <f t="shared" si="1"/>
        <v>347967.76</v>
      </c>
      <c r="L17" s="38">
        <v>98112.24</v>
      </c>
      <c r="M17" s="38">
        <f t="shared" si="3"/>
        <v>98112.24</v>
      </c>
      <c r="N17" s="38">
        <f t="shared" si="4"/>
        <v>408614.48</v>
      </c>
      <c r="O17" s="38">
        <f t="shared" si="2"/>
        <v>37465.520000000004</v>
      </c>
      <c r="P17" s="38">
        <f t="shared" si="5"/>
        <v>446080</v>
      </c>
      <c r="Q17" s="46"/>
    </row>
    <row r="18" spans="1:17" s="34" customFormat="1" ht="39.75" customHeight="1">
      <c r="A18" s="32">
        <v>12</v>
      </c>
      <c r="B18" s="28" t="s">
        <v>5</v>
      </c>
      <c r="C18" s="20" t="s">
        <v>32</v>
      </c>
      <c r="D18" s="38">
        <v>21886</v>
      </c>
      <c r="E18" s="38">
        <v>0</v>
      </c>
      <c r="F18" s="38">
        <v>25377</v>
      </c>
      <c r="G18" s="38">
        <v>0</v>
      </c>
      <c r="H18" s="38">
        <v>25926</v>
      </c>
      <c r="I18" s="38">
        <v>0</v>
      </c>
      <c r="J18" s="38">
        <f t="shared" si="0"/>
        <v>73189</v>
      </c>
      <c r="K18" s="38">
        <f t="shared" si="1"/>
        <v>73189</v>
      </c>
      <c r="L18" s="38">
        <v>25916</v>
      </c>
      <c r="M18" s="38">
        <f t="shared" si="3"/>
        <v>25916</v>
      </c>
      <c r="N18" s="38">
        <f t="shared" si="4"/>
        <v>99105</v>
      </c>
      <c r="O18" s="38">
        <f t="shared" si="2"/>
        <v>0</v>
      </c>
      <c r="P18" s="38">
        <f t="shared" si="5"/>
        <v>99105</v>
      </c>
      <c r="Q18" s="46"/>
    </row>
    <row r="19" spans="1:17" s="34" customFormat="1" ht="58.5" customHeight="1">
      <c r="A19" s="32">
        <v>13</v>
      </c>
      <c r="B19" s="30" t="s">
        <v>43</v>
      </c>
      <c r="C19" s="20" t="s">
        <v>37</v>
      </c>
      <c r="D19" s="38">
        <v>191895</v>
      </c>
      <c r="E19" s="38">
        <v>43083.23</v>
      </c>
      <c r="F19" s="38">
        <v>240591.77</v>
      </c>
      <c r="G19" s="38">
        <v>138480</v>
      </c>
      <c r="H19" s="38">
        <v>230625</v>
      </c>
      <c r="I19" s="38">
        <v>123173.23</v>
      </c>
      <c r="J19" s="38">
        <f t="shared" si="0"/>
        <v>663111.77</v>
      </c>
      <c r="K19" s="38">
        <f t="shared" si="1"/>
        <v>967848.23</v>
      </c>
      <c r="L19" s="38">
        <v>205901.77</v>
      </c>
      <c r="M19" s="38">
        <f t="shared" si="3"/>
        <v>205901.77</v>
      </c>
      <c r="N19" s="38">
        <f t="shared" si="4"/>
        <v>869013.54</v>
      </c>
      <c r="O19" s="38">
        <f t="shared" si="2"/>
        <v>304736.46</v>
      </c>
      <c r="P19" s="38">
        <f t="shared" si="5"/>
        <v>1173750</v>
      </c>
      <c r="Q19" s="46"/>
    </row>
    <row r="20" spans="1:17" ht="62.25" customHeight="1">
      <c r="A20" s="32">
        <v>13</v>
      </c>
      <c r="B20" s="30" t="s">
        <v>52</v>
      </c>
      <c r="C20" s="20" t="s">
        <v>37</v>
      </c>
      <c r="D20" s="38">
        <v>28455</v>
      </c>
      <c r="E20" s="38">
        <v>0</v>
      </c>
      <c r="F20" s="38">
        <v>35675</v>
      </c>
      <c r="G20" s="38">
        <v>1190</v>
      </c>
      <c r="H20" s="38">
        <v>34500</v>
      </c>
      <c r="I20" s="38">
        <v>380</v>
      </c>
      <c r="J20" s="38">
        <f t="shared" si="0"/>
        <v>98630</v>
      </c>
      <c r="K20" s="38">
        <f t="shared" si="1"/>
        <v>100200</v>
      </c>
      <c r="L20" s="38">
        <v>31315</v>
      </c>
      <c r="M20" s="38">
        <f t="shared" si="3"/>
        <v>31315</v>
      </c>
      <c r="N20" s="38">
        <f t="shared" si="4"/>
        <v>129945</v>
      </c>
      <c r="O20" s="38">
        <f t="shared" si="2"/>
        <v>1570</v>
      </c>
      <c r="P20" s="38">
        <f t="shared" si="5"/>
        <v>131515</v>
      </c>
      <c r="Q20" s="46"/>
    </row>
    <row r="21" spans="1:17" ht="57" customHeight="1">
      <c r="A21" s="32">
        <v>13</v>
      </c>
      <c r="B21" s="30" t="s">
        <v>51</v>
      </c>
      <c r="C21" s="20" t="s">
        <v>37</v>
      </c>
      <c r="D21" s="38">
        <v>23300</v>
      </c>
      <c r="E21" s="38">
        <v>1442.28</v>
      </c>
      <c r="F21" s="38">
        <v>29212.72</v>
      </c>
      <c r="G21" s="38">
        <v>12090</v>
      </c>
      <c r="H21" s="38">
        <v>28250</v>
      </c>
      <c r="I21" s="38">
        <v>19202.28</v>
      </c>
      <c r="J21" s="38">
        <f t="shared" si="0"/>
        <v>80762.72</v>
      </c>
      <c r="K21" s="38">
        <f t="shared" si="1"/>
        <v>113497.28</v>
      </c>
      <c r="L21" s="38">
        <v>25642.72</v>
      </c>
      <c r="M21" s="38">
        <f t="shared" si="3"/>
        <v>25642.72</v>
      </c>
      <c r="N21" s="38">
        <f t="shared" si="4"/>
        <v>106405.44</v>
      </c>
      <c r="O21" s="38">
        <f t="shared" si="2"/>
        <v>32734.559999999998</v>
      </c>
      <c r="P21" s="38">
        <f t="shared" si="5"/>
        <v>139140</v>
      </c>
      <c r="Q21" s="46"/>
    </row>
    <row r="22" spans="1:17" s="15" customFormat="1" ht="39.75" customHeight="1">
      <c r="A22" s="32">
        <v>14</v>
      </c>
      <c r="B22" s="30" t="s">
        <v>14</v>
      </c>
      <c r="C22" s="20" t="s">
        <v>29</v>
      </c>
      <c r="D22" s="38">
        <v>28740</v>
      </c>
      <c r="E22" s="38">
        <v>0</v>
      </c>
      <c r="F22" s="38">
        <v>32315</v>
      </c>
      <c r="G22" s="38">
        <v>0</v>
      </c>
      <c r="H22" s="38">
        <v>31705</v>
      </c>
      <c r="I22" s="38">
        <v>0</v>
      </c>
      <c r="J22" s="38">
        <f t="shared" si="0"/>
        <v>92760</v>
      </c>
      <c r="K22" s="38">
        <f t="shared" si="1"/>
        <v>92760</v>
      </c>
      <c r="L22" s="38">
        <v>31685</v>
      </c>
      <c r="M22" s="38">
        <f t="shared" si="3"/>
        <v>31685</v>
      </c>
      <c r="N22" s="38">
        <f t="shared" si="4"/>
        <v>124445</v>
      </c>
      <c r="O22" s="38">
        <f t="shared" si="2"/>
        <v>0</v>
      </c>
      <c r="P22" s="38">
        <f t="shared" si="5"/>
        <v>124445</v>
      </c>
      <c r="Q22" s="46"/>
    </row>
    <row r="23" spans="1:17" ht="39.75" customHeight="1">
      <c r="A23" s="32">
        <v>15</v>
      </c>
      <c r="B23" s="30" t="s">
        <v>15</v>
      </c>
      <c r="C23" s="44" t="s">
        <v>31</v>
      </c>
      <c r="D23" s="38">
        <v>85890</v>
      </c>
      <c r="E23" s="38">
        <v>108244.67</v>
      </c>
      <c r="F23" s="38">
        <v>107680.33</v>
      </c>
      <c r="G23" s="38">
        <v>195965</v>
      </c>
      <c r="H23" s="38">
        <v>107265</v>
      </c>
      <c r="I23" s="38">
        <v>171384.67</v>
      </c>
      <c r="J23" s="38">
        <f t="shared" si="0"/>
        <v>300835.33</v>
      </c>
      <c r="K23" s="38">
        <f t="shared" si="1"/>
        <v>776429.67</v>
      </c>
      <c r="L23" s="38">
        <v>97635.33</v>
      </c>
      <c r="M23" s="38">
        <f t="shared" si="3"/>
        <v>97635.33</v>
      </c>
      <c r="N23" s="38">
        <f t="shared" si="4"/>
        <v>398470.66000000003</v>
      </c>
      <c r="O23" s="38">
        <f t="shared" si="2"/>
        <v>475594.33999999997</v>
      </c>
      <c r="P23" s="38">
        <f t="shared" si="5"/>
        <v>874065</v>
      </c>
      <c r="Q23" s="46"/>
    </row>
    <row r="24" spans="1:17" ht="39.75" customHeight="1">
      <c r="A24" s="32">
        <v>16</v>
      </c>
      <c r="B24" s="31" t="s">
        <v>12</v>
      </c>
      <c r="C24" s="21" t="s">
        <v>24</v>
      </c>
      <c r="D24" s="38">
        <v>17445</v>
      </c>
      <c r="E24" s="38">
        <v>0</v>
      </c>
      <c r="F24" s="38">
        <v>28459</v>
      </c>
      <c r="G24" s="38">
        <v>0</v>
      </c>
      <c r="H24" s="38">
        <v>76251</v>
      </c>
      <c r="I24" s="38">
        <v>0</v>
      </c>
      <c r="J24" s="38">
        <f t="shared" si="0"/>
        <v>122155</v>
      </c>
      <c r="K24" s="38">
        <f t="shared" si="1"/>
        <v>122155</v>
      </c>
      <c r="L24" s="38">
        <v>76215</v>
      </c>
      <c r="M24" s="38">
        <f t="shared" si="3"/>
        <v>76215</v>
      </c>
      <c r="N24" s="38">
        <f t="shared" si="4"/>
        <v>198370</v>
      </c>
      <c r="O24" s="38">
        <f t="shared" si="2"/>
        <v>0</v>
      </c>
      <c r="P24" s="38">
        <f t="shared" si="5"/>
        <v>198370</v>
      </c>
      <c r="Q24" s="46"/>
    </row>
    <row r="25" spans="1:17" s="34" customFormat="1" ht="39.75" customHeight="1">
      <c r="A25" s="32">
        <v>17</v>
      </c>
      <c r="B25" s="31" t="s">
        <v>11</v>
      </c>
      <c r="C25" s="21" t="s">
        <v>26</v>
      </c>
      <c r="D25" s="38">
        <v>10222</v>
      </c>
      <c r="E25" s="38">
        <v>0</v>
      </c>
      <c r="F25" s="38">
        <v>13514</v>
      </c>
      <c r="G25" s="38">
        <v>0</v>
      </c>
      <c r="H25" s="38">
        <v>25447</v>
      </c>
      <c r="I25" s="38">
        <v>0</v>
      </c>
      <c r="J25" s="38">
        <f t="shared" si="0"/>
        <v>49183</v>
      </c>
      <c r="K25" s="38">
        <f t="shared" si="1"/>
        <v>49183</v>
      </c>
      <c r="L25" s="38">
        <v>25434</v>
      </c>
      <c r="M25" s="38">
        <f t="shared" si="3"/>
        <v>25434</v>
      </c>
      <c r="N25" s="38">
        <f t="shared" si="4"/>
        <v>74617</v>
      </c>
      <c r="O25" s="38">
        <f t="shared" si="2"/>
        <v>0</v>
      </c>
      <c r="P25" s="38">
        <f t="shared" si="5"/>
        <v>74617</v>
      </c>
      <c r="Q25" s="46"/>
    </row>
    <row r="26" spans="1:17" ht="39.75" customHeight="1">
      <c r="A26" s="32">
        <v>18</v>
      </c>
      <c r="B26" s="31" t="s">
        <v>9</v>
      </c>
      <c r="C26" s="21" t="s">
        <v>23</v>
      </c>
      <c r="D26" s="38">
        <v>69240</v>
      </c>
      <c r="E26" s="38">
        <v>0</v>
      </c>
      <c r="F26" s="38">
        <v>85140</v>
      </c>
      <c r="G26" s="38">
        <v>0</v>
      </c>
      <c r="H26" s="38">
        <v>84295</v>
      </c>
      <c r="I26" s="38">
        <v>0</v>
      </c>
      <c r="J26" s="38">
        <f t="shared" si="0"/>
        <v>238675</v>
      </c>
      <c r="K26" s="38">
        <f t="shared" si="1"/>
        <v>238675</v>
      </c>
      <c r="L26" s="38">
        <v>84251</v>
      </c>
      <c r="M26" s="38">
        <f t="shared" si="3"/>
        <v>84251</v>
      </c>
      <c r="N26" s="38">
        <f t="shared" si="4"/>
        <v>322926</v>
      </c>
      <c r="O26" s="38">
        <f t="shared" si="2"/>
        <v>0</v>
      </c>
      <c r="P26" s="38">
        <f t="shared" si="5"/>
        <v>322926</v>
      </c>
      <c r="Q26" s="46"/>
    </row>
    <row r="27" spans="1:17" s="34" customFormat="1" ht="39.75" customHeight="1">
      <c r="A27" s="32">
        <v>19</v>
      </c>
      <c r="B27" s="45" t="s">
        <v>10</v>
      </c>
      <c r="C27" s="21" t="s">
        <v>21</v>
      </c>
      <c r="D27" s="38">
        <v>18673</v>
      </c>
      <c r="E27" s="38">
        <v>0</v>
      </c>
      <c r="F27" s="38">
        <v>27156</v>
      </c>
      <c r="G27" s="38">
        <v>0</v>
      </c>
      <c r="H27" s="38">
        <v>52003</v>
      </c>
      <c r="I27" s="38">
        <v>0</v>
      </c>
      <c r="J27" s="38">
        <f t="shared" si="0"/>
        <v>97832</v>
      </c>
      <c r="K27" s="38">
        <f t="shared" si="1"/>
        <v>97832</v>
      </c>
      <c r="L27" s="38">
        <v>51976</v>
      </c>
      <c r="M27" s="38">
        <f t="shared" si="3"/>
        <v>51976</v>
      </c>
      <c r="N27" s="38">
        <f t="shared" si="4"/>
        <v>149808</v>
      </c>
      <c r="O27" s="38">
        <f t="shared" si="2"/>
        <v>0</v>
      </c>
      <c r="P27" s="38">
        <f t="shared" si="5"/>
        <v>149808</v>
      </c>
      <c r="Q27" s="46"/>
    </row>
    <row r="28" spans="1:17" ht="39.75" customHeight="1">
      <c r="A28" s="32">
        <v>20</v>
      </c>
      <c r="B28" s="41" t="s">
        <v>44</v>
      </c>
      <c r="C28" s="21" t="s">
        <v>46</v>
      </c>
      <c r="D28" s="38">
        <v>24798</v>
      </c>
      <c r="E28" s="38">
        <v>0</v>
      </c>
      <c r="F28" s="38">
        <v>31016</v>
      </c>
      <c r="G28" s="38">
        <v>0</v>
      </c>
      <c r="H28" s="38">
        <v>27310</v>
      </c>
      <c r="I28" s="38">
        <v>0</v>
      </c>
      <c r="J28" s="38">
        <f t="shared" si="0"/>
        <v>83124</v>
      </c>
      <c r="K28" s="38">
        <f t="shared" si="1"/>
        <v>83124</v>
      </c>
      <c r="L28" s="38">
        <v>27296</v>
      </c>
      <c r="M28" s="38">
        <f t="shared" si="3"/>
        <v>27296</v>
      </c>
      <c r="N28" s="38">
        <f t="shared" si="4"/>
        <v>110420</v>
      </c>
      <c r="O28" s="38">
        <f t="shared" si="2"/>
        <v>0</v>
      </c>
      <c r="P28" s="38">
        <f t="shared" si="5"/>
        <v>110420</v>
      </c>
      <c r="Q28" s="46"/>
    </row>
    <row r="29" spans="1:17" ht="39.75" customHeight="1">
      <c r="A29" s="32">
        <v>21</v>
      </c>
      <c r="B29" s="42" t="s">
        <v>45</v>
      </c>
      <c r="C29" s="21" t="s">
        <v>47</v>
      </c>
      <c r="D29" s="38">
        <v>140181</v>
      </c>
      <c r="E29" s="38">
        <v>0</v>
      </c>
      <c r="F29" s="38">
        <v>175759</v>
      </c>
      <c r="G29" s="38">
        <v>50769</v>
      </c>
      <c r="H29" s="38">
        <v>169290</v>
      </c>
      <c r="I29" s="38">
        <v>26779</v>
      </c>
      <c r="J29" s="38">
        <f t="shared" si="0"/>
        <v>485230</v>
      </c>
      <c r="K29" s="38">
        <f t="shared" si="1"/>
        <v>562778</v>
      </c>
      <c r="L29" s="38">
        <v>153574</v>
      </c>
      <c r="M29" s="38">
        <f t="shared" si="3"/>
        <v>153574</v>
      </c>
      <c r="N29" s="38">
        <f t="shared" si="4"/>
        <v>638804</v>
      </c>
      <c r="O29" s="38">
        <f t="shared" si="2"/>
        <v>77548</v>
      </c>
      <c r="P29" s="38">
        <f t="shared" si="5"/>
        <v>716352</v>
      </c>
      <c r="Q29" s="46"/>
    </row>
    <row r="30" spans="1:16" ht="41.25" customHeight="1">
      <c r="A30" s="16"/>
      <c r="B30" s="2" t="s">
        <v>2</v>
      </c>
      <c r="C30" s="22"/>
      <c r="D30" s="10">
        <f aca="true" t="shared" si="6" ref="D30:P30">SUM(D6:D29)</f>
        <v>1409897</v>
      </c>
      <c r="E30" s="10">
        <f t="shared" si="6"/>
        <v>325442.69</v>
      </c>
      <c r="F30" s="10">
        <f t="shared" si="6"/>
        <v>1748582.31</v>
      </c>
      <c r="G30" s="10">
        <f t="shared" si="6"/>
        <v>710459</v>
      </c>
      <c r="H30" s="10">
        <f t="shared" si="6"/>
        <v>1854720</v>
      </c>
      <c r="I30" s="10">
        <f t="shared" si="6"/>
        <v>674071.6900000001</v>
      </c>
      <c r="J30" s="10">
        <f t="shared" si="6"/>
        <v>5013199.3100000005</v>
      </c>
      <c r="K30" s="10">
        <f t="shared" si="6"/>
        <v>6723172.69</v>
      </c>
      <c r="L30" s="10">
        <f t="shared" si="6"/>
        <v>1728846.31</v>
      </c>
      <c r="M30" s="10">
        <f t="shared" si="6"/>
        <v>1728846.31</v>
      </c>
      <c r="N30" s="10">
        <f t="shared" si="6"/>
        <v>6742045.62</v>
      </c>
      <c r="O30" s="10">
        <f t="shared" si="6"/>
        <v>1709973.38</v>
      </c>
      <c r="P30" s="10">
        <f t="shared" si="6"/>
        <v>8452019</v>
      </c>
    </row>
    <row r="31" spans="1:16" ht="41.25" customHeight="1">
      <c r="A31" s="47"/>
      <c r="B31" s="8"/>
      <c r="C31" s="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</row>
    <row r="32" spans="2:14" ht="30" customHeight="1">
      <c r="B32" s="9" t="s">
        <v>17</v>
      </c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</row>
    <row r="33" spans="1:16" ht="99.75" customHeight="1">
      <c r="A33" s="17" t="s">
        <v>0</v>
      </c>
      <c r="B33" s="7" t="s">
        <v>1</v>
      </c>
      <c r="C33" s="19" t="s">
        <v>20</v>
      </c>
      <c r="D33" s="6" t="s">
        <v>60</v>
      </c>
      <c r="E33" s="6" t="s">
        <v>56</v>
      </c>
      <c r="F33" s="6" t="s">
        <v>61</v>
      </c>
      <c r="G33" s="6" t="s">
        <v>62</v>
      </c>
      <c r="H33" s="6" t="s">
        <v>63</v>
      </c>
      <c r="I33" s="6" t="s">
        <v>64</v>
      </c>
      <c r="J33" s="6" t="s">
        <v>54</v>
      </c>
      <c r="K33" s="6" t="s">
        <v>57</v>
      </c>
      <c r="L33" s="6" t="s">
        <v>65</v>
      </c>
      <c r="M33" s="6" t="s">
        <v>66</v>
      </c>
      <c r="N33" s="6" t="s">
        <v>55</v>
      </c>
      <c r="O33" s="6" t="s">
        <v>58</v>
      </c>
      <c r="P33" s="6" t="s">
        <v>59</v>
      </c>
    </row>
    <row r="34" spans="1:16" ht="40.5" customHeight="1">
      <c r="A34" s="14">
        <v>1</v>
      </c>
      <c r="B34" s="26" t="s">
        <v>16</v>
      </c>
      <c r="C34" s="21" t="s">
        <v>25</v>
      </c>
      <c r="D34" s="38">
        <v>27000</v>
      </c>
      <c r="E34" s="38">
        <v>0</v>
      </c>
      <c r="F34" s="38">
        <v>15300</v>
      </c>
      <c r="G34" s="38">
        <v>0</v>
      </c>
      <c r="H34" s="38">
        <v>85950</v>
      </c>
      <c r="I34" s="38">
        <v>0</v>
      </c>
      <c r="J34" s="38">
        <f>H34+F34+D34</f>
        <v>128250</v>
      </c>
      <c r="K34" s="38">
        <f>E34+J34+G34+I34</f>
        <v>128250</v>
      </c>
      <c r="L34" s="38">
        <f>44340-240</f>
        <v>44100</v>
      </c>
      <c r="M34" s="38">
        <f>L34</f>
        <v>44100</v>
      </c>
      <c r="N34" s="38">
        <f>J34+M34</f>
        <v>172350</v>
      </c>
      <c r="O34" s="38">
        <f>E34+G34+I34</f>
        <v>0</v>
      </c>
      <c r="P34" s="38">
        <f>N34+O34</f>
        <v>172350</v>
      </c>
    </row>
    <row r="35" spans="1:17" ht="42.75" customHeight="1">
      <c r="A35" s="18"/>
      <c r="B35" s="2" t="s">
        <v>2</v>
      </c>
      <c r="C35" s="22"/>
      <c r="D35" s="10">
        <f aca="true" t="shared" si="7" ref="D35:N35">D34</f>
        <v>27000</v>
      </c>
      <c r="E35" s="10">
        <f t="shared" si="7"/>
        <v>0</v>
      </c>
      <c r="F35" s="10">
        <f t="shared" si="7"/>
        <v>15300</v>
      </c>
      <c r="G35" s="10">
        <f t="shared" si="7"/>
        <v>0</v>
      </c>
      <c r="H35" s="10">
        <f t="shared" si="7"/>
        <v>85950</v>
      </c>
      <c r="I35" s="10">
        <f t="shared" si="7"/>
        <v>0</v>
      </c>
      <c r="J35" s="10">
        <f t="shared" si="7"/>
        <v>128250</v>
      </c>
      <c r="K35" s="10">
        <f t="shared" si="7"/>
        <v>128250</v>
      </c>
      <c r="L35" s="10">
        <f t="shared" si="7"/>
        <v>44100</v>
      </c>
      <c r="M35" s="10">
        <f t="shared" si="7"/>
        <v>44100</v>
      </c>
      <c r="N35" s="10">
        <f t="shared" si="7"/>
        <v>172350</v>
      </c>
      <c r="O35" s="10">
        <f>O34</f>
        <v>0</v>
      </c>
      <c r="P35" s="10">
        <f>P34</f>
        <v>172350</v>
      </c>
      <c r="Q35" s="27"/>
    </row>
    <row r="36" spans="3:16" s="23" customFormat="1" ht="19.5" customHeight="1"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33"/>
      <c r="P36" s="33"/>
    </row>
    <row r="37" spans="3:16" s="23" customFormat="1" ht="19.5" customHeight="1"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33"/>
      <c r="P37" s="33"/>
    </row>
    <row r="38" spans="1:16" s="23" customFormat="1" ht="19.5" customHeight="1">
      <c r="A38" s="25"/>
      <c r="B38" s="25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33"/>
      <c r="P38" s="33"/>
    </row>
  </sheetData>
  <sheetProtection/>
  <printOptions/>
  <pageMargins left="0.1968503937007874" right="0" top="0" bottom="0.07874015748031496" header="0.5118110236220472" footer="0.15748031496062992"/>
  <pageSetup horizontalDpi="300" verticalDpi="300" orientation="landscape" paperSize="8" scale="46" r:id="rId1"/>
  <headerFooter alignWithMargins="0">
    <oddFooter>&amp;CPage &amp;P of &amp;N</oddFooter>
  </headerFooter>
  <rowBreaks count="1" manualBreakCount="1">
    <brk id="23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Simona Becheru</dc:creator>
  <cp:keywords/>
  <dc:description/>
  <cp:lastModifiedBy>Simona Becheru</cp:lastModifiedBy>
  <cp:lastPrinted>2022-03-24T07:15:34Z</cp:lastPrinted>
  <dcterms:created xsi:type="dcterms:W3CDTF">2008-07-09T17:17:44Z</dcterms:created>
  <dcterms:modified xsi:type="dcterms:W3CDTF">2022-06-02T11:13:42Z</dcterms:modified>
  <cp:category/>
  <cp:version/>
  <cp:contentType/>
  <cp:contentStatus/>
</cp:coreProperties>
</file>